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ООО УК ЖИЛИЩНИК\Жилищник 4593\Анализ\Теплоснабжение\Сквозные расчеты\Экономия по ОДПУ\2019\Перерасчет за отопление 2019 (инф. для размещения на сайт)\"/>
    </mc:Choice>
  </mc:AlternateContent>
  <bookViews>
    <workbookView xWindow="0" yWindow="0" windowWidth="28800" windowHeight="1230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K23" i="1" l="1"/>
  <c r="F23" i="1"/>
  <c r="E23" i="1" l="1"/>
  <c r="L15" i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<sst xmlns="http://schemas.openxmlformats.org/spreadsheetml/2006/main" count="40" uniqueCount="36">
  <si>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</si>
  <si>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</si>
  <si>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</si>
  <si>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</si>
  <si>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</si>
  <si>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</si>
  <si>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</si>
  <si>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</si>
  <si>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</si>
  <si>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</si>
  <si>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</si>
  <si>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</si>
  <si>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</si>
  <si>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</si>
  <si>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</si>
  <si>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</si>
  <si>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</si>
  <si>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</si>
  <si>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</si>
  <si>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</si>
  <si>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</si>
  <si>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</si>
  <si>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</si>
  <si>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</si>
  <si>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</si>
  <si>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</si>
  <si>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</si>
  <si>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</si>
  <si>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</si>
  <si>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</si>
  <si>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2019 год</t>
  </si>
  <si>
    <t>Директор ООО "УК "Жилищник"</t>
  </si>
  <si>
    <t>Кончаев М.С.</t>
  </si>
  <si>
    <t>Норматив среднесложившийся за 2018 год</t>
  </si>
  <si>
    <t>Расход Гкал на 1 м2 , 
исходя из показаний ОДПУ в 2019 г ( на 2020 г)</t>
  </si>
  <si>
    <t>Ленина пр-кт., 130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</si>
</sst>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theme="0"/>
        <bgColor indexed="23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3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3" borderId="15" xfId="1" applyFont="1" applyFill="1" applyBorder="1" applyAlignment="1">
      <alignment horizontal="left" vertical="center"/>
    </xf>
    <xf numFmtId="167" fontId="5" fillId="4" borderId="12" xfId="1" applyNumberFormat="1" applyFont="1" applyFill="1" applyBorder="1" applyAlignment="1">
      <alignment horizontal="center" vertical="center"/>
    </xf>
    <xf numFmtId="164" fontId="5" fillId="4" borderId="13" xfId="1" applyFont="1" applyFill="1" applyBorder="1" applyAlignment="1">
      <alignment horizontal="center" vertical="center"/>
    </xf>
    <xf numFmtId="168" fontId="5" fillId="4" borderId="12" xfId="1" applyNumberFormat="1" applyFont="1" applyFill="1" applyBorder="1" applyAlignment="1">
      <alignment horizontal="center" vertical="center"/>
    </xf>
    <xf numFmtId="169" fontId="5" fillId="4" borderId="13" xfId="1" applyNumberFormat="1" applyFont="1" applyFill="1" applyBorder="1" applyAlignment="1">
      <alignment horizontal="center" vertical="center"/>
    </xf>
    <xf numFmtId="167" fontId="4" fillId="2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7" fontId="4" fillId="0" borderId="20" xfId="1" applyNumberFormat="1" applyFont="1" applyBorder="1" applyAlignment="1">
      <alignment horizontal="center" vertical="center"/>
    </xf>
    <xf numFmtId="170" fontId="5" fillId="4" borderId="12" xfId="1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2" fillId="5" borderId="19" xfId="0" applyFont="1" applyFill="1" applyBorder="1" applyAlignment="1">
      <alignment horizontal="center" vertical="top"/>
    </xf>
    <xf numFmtId="164" fontId="4" fillId="5" borderId="20" xfId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6"/>
  <sheetViews>
    <sheetView tabSelected="1" topLeftCell="A4" zoomScale="80" zoomScaleNormal="80" workbookViewId="0">
      <pane xSplit="2" topLeftCell="C1" activePane="topRight" state="frozen"/>
      <selection activeCell="D206" sqref="D206"/>
      <selection pane="topRight" activeCell="J26" sqref="J26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0.28515625" style="1" bestFit="1" customWidth="1"/>
    <col min="8" max="8" width="10.140625" style="1" customWidth="1"/>
    <col min="9" max="9" width="11.7109375" style="1" bestFit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9" t="s">
        <v>30</v>
      </c>
      <c r="C2" s="39"/>
      <c r="D2" s="39"/>
      <c r="E2" s="39"/>
      <c r="F2" s="39"/>
      <c r="G2" s="39"/>
      <c r="H2" s="39"/>
      <c r="I2" s="39"/>
      <c r="J2" s="39"/>
      <c r="K2" s="39"/>
      <c r="L2" s="39"/>
    </row>
    <row r="4" spans="2:12" ht="15" x14ac:dyDescent="0.25">
      <c r="B4" s="40" t="s">
        <v>0</v>
      </c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35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41" t="s">
        <v>2</v>
      </c>
      <c r="C8" s="43" t="s">
        <v>3</v>
      </c>
      <c r="D8" s="44"/>
      <c r="E8" s="47" t="s">
        <v>4</v>
      </c>
      <c r="F8" s="44" t="s">
        <v>33</v>
      </c>
      <c r="G8" s="44" t="s">
        <v>5</v>
      </c>
      <c r="H8" s="44"/>
      <c r="I8" s="49"/>
      <c r="J8" s="50" t="s">
        <v>6</v>
      </c>
      <c r="K8" s="52" t="s">
        <v>34</v>
      </c>
      <c r="L8" s="38" t="s">
        <v>7</v>
      </c>
    </row>
    <row r="9" spans="2:12" s="13" customFormat="1" ht="78" customHeight="1" x14ac:dyDescent="0.25">
      <c r="B9" s="42"/>
      <c r="C9" s="45"/>
      <c r="D9" s="46"/>
      <c r="E9" s="48"/>
      <c r="F9" s="46"/>
      <c r="G9" s="11" t="s">
        <v>8</v>
      </c>
      <c r="H9" s="11" t="s">
        <v>9</v>
      </c>
      <c r="I9" s="12" t="s">
        <v>10</v>
      </c>
      <c r="J9" s="51"/>
      <c r="K9" s="52"/>
      <c r="L9" s="38"/>
    </row>
    <row r="10" spans="2:12" s="20" customFormat="1" ht="15" customHeight="1" x14ac:dyDescent="0.25">
      <c r="B10" s="14"/>
      <c r="C10" s="15" t="s">
        <v>11</v>
      </c>
      <c r="D10" s="36" t="s">
        <v>12</v>
      </c>
      <c r="E10" s="16" t="s">
        <v>13</v>
      </c>
      <c r="F10" s="16" t="s">
        <v>14</v>
      </c>
      <c r="G10" s="16" t="s">
        <v>15</v>
      </c>
      <c r="H10" s="16" t="s">
        <v>15</v>
      </c>
      <c r="I10" s="16" t="s">
        <v>15</v>
      </c>
      <c r="J10" s="17" t="s">
        <v>16</v>
      </c>
      <c r="K10" s="18" t="s">
        <v>14</v>
      </c>
      <c r="L10" s="19" t="s">
        <v>16</v>
      </c>
    </row>
    <row r="11" spans="2:12" s="25" customFormat="1" ht="27.75" customHeight="1" x14ac:dyDescent="0.25">
      <c r="B11" s="21" t="s">
        <v>17</v>
      </c>
      <c r="C11" s="31">
        <v>463.56800000000004</v>
      </c>
      <c r="D11" s="37">
        <v>393342.79000000004</v>
      </c>
      <c r="E11" s="32">
        <v>7736.9000000000005</v>
      </c>
      <c r="F11" s="31">
        <v>2.3E-2</v>
      </c>
      <c r="G11" s="22">
        <v>757.54</v>
      </c>
      <c r="H11" s="22">
        <v>945.12</v>
      </c>
      <c r="I11" s="22">
        <v>1468.84</v>
      </c>
      <c r="J11" s="22">
        <v>151598.5</v>
      </c>
      <c r="K11" s="33">
        <v>5.9916504026160347E-2</v>
      </c>
      <c r="L11" s="24">
        <f>J11-D11</f>
        <v>-241744.29000000004</v>
      </c>
    </row>
    <row r="12" spans="2:12" s="25" customFormat="1" ht="27.75" customHeight="1" x14ac:dyDescent="0.25">
      <c r="B12" s="21" t="s">
        <v>18</v>
      </c>
      <c r="C12" s="31">
        <v>439.03699999999998</v>
      </c>
      <c r="D12" s="37">
        <v>373528.33</v>
      </c>
      <c r="E12" s="32">
        <v>7736.9</v>
      </c>
      <c r="F12" s="31">
        <v>2.3E-2</v>
      </c>
      <c r="G12" s="22">
        <v>757.54</v>
      </c>
      <c r="H12" s="22">
        <v>945.12</v>
      </c>
      <c r="I12" s="22">
        <v>1468.84</v>
      </c>
      <c r="J12" s="22">
        <v>151396.91</v>
      </c>
      <c r="K12" s="33">
        <v>5.6745854282723052E-2</v>
      </c>
      <c r="L12" s="24">
        <f t="shared" ref="L12:L22" si="0">J12-D12</f>
        <v>-222131.42</v>
      </c>
    </row>
    <row r="13" spans="2:12" s="25" customFormat="1" ht="27.75" customHeight="1" x14ac:dyDescent="0.25">
      <c r="B13" s="21" t="s">
        <v>19</v>
      </c>
      <c r="C13" s="31">
        <v>451.54799999999994</v>
      </c>
      <c r="D13" s="37">
        <v>383979.4</v>
      </c>
      <c r="E13" s="32">
        <v>7737.1</v>
      </c>
      <c r="F13" s="31">
        <v>2.3000000100000001E-2</v>
      </c>
      <c r="G13" s="22">
        <v>757.54</v>
      </c>
      <c r="H13" s="22">
        <v>945.12</v>
      </c>
      <c r="I13" s="22">
        <v>1468.84</v>
      </c>
      <c r="J13" s="22">
        <v>151317.75999999989</v>
      </c>
      <c r="K13" s="23">
        <v>5.836140155872354E-2</v>
      </c>
      <c r="L13" s="24">
        <f t="shared" si="0"/>
        <v>-232661.64000000013</v>
      </c>
    </row>
    <row r="14" spans="2:12" s="25" customFormat="1" ht="27.75" customHeight="1" x14ac:dyDescent="0.25">
      <c r="B14" s="21" t="s">
        <v>20</v>
      </c>
      <c r="C14" s="31">
        <v>356.48500000000001</v>
      </c>
      <c r="D14" s="37">
        <v>303588.78999999998</v>
      </c>
      <c r="E14" s="32">
        <v>7737.1</v>
      </c>
      <c r="F14" s="31">
        <v>2.3000000100000001E-2</v>
      </c>
      <c r="G14" s="22">
        <v>757.54</v>
      </c>
      <c r="H14" s="22">
        <v>945.12</v>
      </c>
      <c r="I14" s="22">
        <v>1468.84</v>
      </c>
      <c r="J14" s="22">
        <v>139307.98000000004</v>
      </c>
      <c r="K14" s="23">
        <v>4.6074756691783743E-2</v>
      </c>
      <c r="L14" s="24">
        <f t="shared" si="0"/>
        <v>-164280.80999999994</v>
      </c>
    </row>
    <row r="15" spans="2:12" s="25" customFormat="1" ht="27.75" customHeight="1" x14ac:dyDescent="0.25">
      <c r="B15" s="21" t="s">
        <v>21</v>
      </c>
      <c r="C15" s="31">
        <v>207.45400000000001</v>
      </c>
      <c r="D15" s="37">
        <v>175779.18</v>
      </c>
      <c r="E15" s="32">
        <v>7737.1</v>
      </c>
      <c r="F15" s="31">
        <v>2.3000000100000001E-2</v>
      </c>
      <c r="G15" s="22">
        <v>757.54</v>
      </c>
      <c r="H15" s="22">
        <v>945.12</v>
      </c>
      <c r="I15" s="22">
        <v>1468.84</v>
      </c>
      <c r="J15" s="22">
        <v>656617.86</v>
      </c>
      <c r="K15" s="23">
        <v>2.6812888549973504E-2</v>
      </c>
      <c r="L15" s="24">
        <f t="shared" si="0"/>
        <v>480838.68</v>
      </c>
    </row>
    <row r="16" spans="2:12" s="25" customFormat="1" ht="27.75" customHeight="1" x14ac:dyDescent="0.25">
      <c r="B16" s="21" t="s">
        <v>22</v>
      </c>
      <c r="C16" s="31">
        <v>0</v>
      </c>
      <c r="D16" s="37">
        <v>0</v>
      </c>
      <c r="E16" s="32">
        <v>7737.1</v>
      </c>
      <c r="F16" s="31">
        <v>2.3000000100000001E-2</v>
      </c>
      <c r="G16" s="22">
        <v>757.54</v>
      </c>
      <c r="H16" s="22">
        <v>945.12</v>
      </c>
      <c r="I16" s="22">
        <v>1468.84</v>
      </c>
      <c r="J16" s="22">
        <v>-348362.45</v>
      </c>
      <c r="K16" s="23">
        <v>0</v>
      </c>
      <c r="L16" s="24">
        <f t="shared" si="0"/>
        <v>-348362.45</v>
      </c>
    </row>
    <row r="17" spans="2:12" s="25" customFormat="1" ht="27.75" customHeight="1" x14ac:dyDescent="0.25">
      <c r="B17" s="21" t="s">
        <v>23</v>
      </c>
      <c r="C17" s="31">
        <v>0</v>
      </c>
      <c r="D17" s="37">
        <v>0</v>
      </c>
      <c r="E17" s="32">
        <v>7737.3</v>
      </c>
      <c r="F17" s="31">
        <v>2.3E-2</v>
      </c>
      <c r="G17" s="22">
        <v>778.75</v>
      </c>
      <c r="H17" s="22">
        <v>971.58</v>
      </c>
      <c r="I17" s="22">
        <v>1645.09</v>
      </c>
      <c r="J17" s="22">
        <v>157731.56999999998</v>
      </c>
      <c r="K17" s="23">
        <v>0</v>
      </c>
      <c r="L17" s="24">
        <f t="shared" si="0"/>
        <v>157731.56999999998</v>
      </c>
    </row>
    <row r="18" spans="2:12" s="25" customFormat="1" ht="27.75" customHeight="1" x14ac:dyDescent="0.25">
      <c r="B18" s="21" t="s">
        <v>24</v>
      </c>
      <c r="C18" s="31">
        <v>0</v>
      </c>
      <c r="D18" s="37">
        <v>0</v>
      </c>
      <c r="E18" s="32">
        <v>7737.4000000000005</v>
      </c>
      <c r="F18" s="31">
        <v>2.3E-2</v>
      </c>
      <c r="G18" s="22">
        <v>778.75</v>
      </c>
      <c r="H18" s="22">
        <v>971.58</v>
      </c>
      <c r="I18" s="22">
        <v>1645.09</v>
      </c>
      <c r="J18" s="22">
        <v>157610.06</v>
      </c>
      <c r="K18" s="23">
        <v>0</v>
      </c>
      <c r="L18" s="24">
        <f t="shared" si="0"/>
        <v>157610.06</v>
      </c>
    </row>
    <row r="19" spans="2:12" s="25" customFormat="1" ht="27.75" customHeight="1" x14ac:dyDescent="0.25">
      <c r="B19" s="21" t="s">
        <v>25</v>
      </c>
      <c r="C19" s="31">
        <v>2.8479999999999999</v>
      </c>
      <c r="D19" s="37">
        <v>2545.83</v>
      </c>
      <c r="E19" s="32">
        <v>7737.4000000000005</v>
      </c>
      <c r="F19" s="31">
        <v>2.3E-2</v>
      </c>
      <c r="G19" s="22">
        <v>778.75</v>
      </c>
      <c r="H19" s="22">
        <v>971.58</v>
      </c>
      <c r="I19" s="22">
        <v>1645.09</v>
      </c>
      <c r="J19" s="22">
        <v>159049.20000000001</v>
      </c>
      <c r="K19" s="23">
        <v>3.6808230154832368E-4</v>
      </c>
      <c r="L19" s="24">
        <f t="shared" si="0"/>
        <v>156503.37000000002</v>
      </c>
    </row>
    <row r="20" spans="2:12" s="25" customFormat="1" ht="27.75" customHeight="1" x14ac:dyDescent="0.25">
      <c r="B20" s="21" t="s">
        <v>26</v>
      </c>
      <c r="C20" s="31">
        <v>185.19499999999999</v>
      </c>
      <c r="D20" s="37">
        <v>164797.78</v>
      </c>
      <c r="E20" s="32">
        <v>7737.4000000000005</v>
      </c>
      <c r="F20" s="31">
        <v>2.3E-2</v>
      </c>
      <c r="G20" s="22">
        <v>778.75</v>
      </c>
      <c r="H20" s="22">
        <v>971.58</v>
      </c>
      <c r="I20" s="22">
        <v>1645.09</v>
      </c>
      <c r="J20" s="22">
        <v>158359.57</v>
      </c>
      <c r="K20" s="23">
        <v>2.3935042779228161E-2</v>
      </c>
      <c r="L20" s="24">
        <f t="shared" si="0"/>
        <v>-6438.2099999999919</v>
      </c>
    </row>
    <row r="21" spans="2:12" s="25" customFormat="1" ht="27.75" customHeight="1" x14ac:dyDescent="0.25">
      <c r="B21" s="21" t="s">
        <v>27</v>
      </c>
      <c r="C21" s="31">
        <v>192.38</v>
      </c>
      <c r="D21" s="37">
        <v>171582.84</v>
      </c>
      <c r="E21" s="32">
        <v>7737.4000000000005</v>
      </c>
      <c r="F21" s="31">
        <v>2.3E-2</v>
      </c>
      <c r="G21" s="22">
        <v>778.75</v>
      </c>
      <c r="H21" s="22">
        <v>971.58</v>
      </c>
      <c r="I21" s="22">
        <v>1645.09</v>
      </c>
      <c r="J21" s="22">
        <v>158862.20000000001</v>
      </c>
      <c r="K21" s="23">
        <v>2.4863649287874476E-2</v>
      </c>
      <c r="L21" s="24">
        <f t="shared" si="0"/>
        <v>-12720.639999999985</v>
      </c>
    </row>
    <row r="22" spans="2:12" s="25" customFormat="1" ht="27.75" customHeight="1" x14ac:dyDescent="0.25">
      <c r="B22" s="21" t="s">
        <v>28</v>
      </c>
      <c r="C22" s="31">
        <v>138.69400000000002</v>
      </c>
      <c r="D22" s="37">
        <v>123479.89</v>
      </c>
      <c r="E22" s="32">
        <v>7737.5</v>
      </c>
      <c r="F22" s="31">
        <v>2.3E-2</v>
      </c>
      <c r="G22" s="22">
        <v>778.75</v>
      </c>
      <c r="H22" s="22">
        <v>971.58</v>
      </c>
      <c r="I22" s="22">
        <v>1645.09</v>
      </c>
      <c r="J22" s="22">
        <v>158441.08000000002</v>
      </c>
      <c r="K22" s="23">
        <v>1.7924911147011311E-2</v>
      </c>
      <c r="L22" s="24">
        <f t="shared" si="0"/>
        <v>34961.190000000017</v>
      </c>
    </row>
    <row r="23" spans="2:12" s="25" customFormat="1" ht="15" x14ac:dyDescent="0.25">
      <c r="B23" s="26" t="s">
        <v>29</v>
      </c>
      <c r="C23" s="27">
        <f>SUM(C11:C22)</f>
        <v>2437.2089999999998</v>
      </c>
      <c r="D23" s="27">
        <f>SUM(D11:D22)</f>
        <v>2092624.83</v>
      </c>
      <c r="E23" s="34">
        <f>E22</f>
        <v>7737.5</v>
      </c>
      <c r="F23" s="29">
        <f>SUM(F11:F22)/12</f>
        <v>2.3000000033333332E-2</v>
      </c>
      <c r="G23" s="28"/>
      <c r="H23" s="28"/>
      <c r="I23" s="28"/>
      <c r="J23" s="28">
        <f>SUM(J11:J22)</f>
        <v>1851930.24</v>
      </c>
      <c r="K23" s="30">
        <f>SUM(K11:K22)/12</f>
        <v>2.625025755208554E-2</v>
      </c>
      <c r="L23" s="28">
        <f t="shared" ref="L23" si="1">SUM(L11:L22)</f>
        <v>-240694.59000000014</v>
      </c>
    </row>
    <row r="26" spans="2:12" ht="18.75" customHeight="1" x14ac:dyDescent="0.25">
      <c r="D26" s="35" t="s">
        <v>31</v>
      </c>
      <c r="K26" s="1" t="s">
        <v>32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Шаповалова Татьяна Витальевна</cp:lastModifiedBy>
  <dcterms:created xsi:type="dcterms:W3CDTF">2018-04-09T01:58:38Z</dcterms:created>
  <dcterms:modified xsi:type="dcterms:W3CDTF">2020-03-11T06:37:34Z</dcterms:modified>
</cp:coreProperties>
</file>